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C00047412\Downloads\"/>
    </mc:Choice>
  </mc:AlternateContent>
  <xr:revisionPtr revIDLastSave="0" documentId="13_ncr:1_{32FB4913-8A07-4359-80F5-4CDFFA084B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stimator" sheetId="1" r:id="rId1"/>
    <sheet name="Medians" sheetId="2" r:id="rId2"/>
    <sheet name="Peer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7" i="1" l="1"/>
  <c r="H13" i="1"/>
  <c r="H10" i="1"/>
  <c r="H16" i="1" l="1"/>
  <c r="K13" i="1"/>
  <c r="K16" i="1" l="1"/>
  <c r="H8" i="1" s="1"/>
  <c r="K19" i="1" s="1"/>
  <c r="H19" i="1" l="1"/>
</calcChain>
</file>

<file path=xl/sharedStrings.xml><?xml version="1.0" encoding="utf-8"?>
<sst xmlns="http://schemas.openxmlformats.org/spreadsheetml/2006/main" count="99" uniqueCount="94">
  <si>
    <t>University of Louisiana at Lafayette</t>
  </si>
  <si>
    <t>Your information</t>
  </si>
  <si>
    <t>Proposed adjustment</t>
  </si>
  <si>
    <t>Current base salary</t>
  </si>
  <si>
    <t>Faculty rank</t>
  </si>
  <si>
    <t>SREB median</t>
  </si>
  <si>
    <t>75% target</t>
  </si>
  <si>
    <t>CIP group</t>
  </si>
  <si>
    <t>Salary used for comparison</t>
  </si>
  <si>
    <t>Gap to target</t>
  </si>
  <si>
    <t>Appointment (months)</t>
  </si>
  <si>
    <t>60% of gap</t>
  </si>
  <si>
    <t>New base salary</t>
  </si>
  <si>
    <t>Edit the four yellow fields. Results update automatically.</t>
  </si>
  <si>
    <t>Methodology</t>
  </si>
  <si>
    <t>Adjustment = 60% of the positive gap to 75% of the SREB median.</t>
  </si>
  <si>
    <t>Target rate</t>
  </si>
  <si>
    <t>Gap share</t>
  </si>
  <si>
    <t>Lookup rank</t>
  </si>
  <si>
    <t>Instructor</t>
  </si>
  <si>
    <t>Assistant Professor</t>
  </si>
  <si>
    <t>Associate Professor</t>
  </si>
  <si>
    <t>Professor</t>
  </si>
  <si>
    <t>Available faculty ranks</t>
  </si>
  <si>
    <t>04.02 - Architecture</t>
  </si>
  <si>
    <t>09.01 - Communication and Media Studies</t>
  </si>
  <si>
    <t>Senior Instructor</t>
  </si>
  <si>
    <t>11.07 - Computer Science</t>
  </si>
  <si>
    <t>Master Instructor</t>
  </si>
  <si>
    <t>13.03 - Curriculum and Instruction</t>
  </si>
  <si>
    <t>13.04 - Educational Administration and Supervision</t>
  </si>
  <si>
    <t>13.11 - Student Counseling and Personnel Services</t>
  </si>
  <si>
    <t>14.07 - Chemical Engineering</t>
  </si>
  <si>
    <t>14.08 - Civil Engineering</t>
  </si>
  <si>
    <t>14.10 - Electrical, Electronics, and Communications Engineering</t>
  </si>
  <si>
    <t>14.19 - Mechanical Engineering</t>
  </si>
  <si>
    <t>14.25 - Petroleum Engineering</t>
  </si>
  <si>
    <t>14.35 - Industrial Engineering</t>
  </si>
  <si>
    <t>16.01 - Linguistic, Comparative, and Related Language Studies and Services</t>
  </si>
  <si>
    <t>23.01 - English Language and Literature, General</t>
  </si>
  <si>
    <t>25.01 - Library Science and Administration</t>
  </si>
  <si>
    <t>26.01 - Biology, General</t>
  </si>
  <si>
    <t>27.01 - Mathematics</t>
  </si>
  <si>
    <t>31.05 - Sports, Kinesiology, and Physical Education/Fitness</t>
  </si>
  <si>
    <t>40.05 - Chemistry</t>
  </si>
  <si>
    <t>40.06 - Geological and Earth Sciences/Geosciences</t>
  </si>
  <si>
    <t>40.08 - Physics</t>
  </si>
  <si>
    <t>42.01 - Psychology, General</t>
  </si>
  <si>
    <t>43.01 - Criminal Justice and Corrections</t>
  </si>
  <si>
    <t>45.10 - Political Science and Government</t>
  </si>
  <si>
    <t>45.11 - Sociology</t>
  </si>
  <si>
    <t>50.05 - Drama/Theatre Arts and Stagecraft</t>
  </si>
  <si>
    <t>50.07 - Fine and Studio Arts</t>
  </si>
  <si>
    <t>50.09 - Music</t>
  </si>
  <si>
    <t>51.02 - Communication Disorders Sciences and Services</t>
  </si>
  <si>
    <t>51.22 - Public Health</t>
  </si>
  <si>
    <t>51.38 - Registered Nursing, Nursing Administration, Nursing Research and Clinical Nursing</t>
  </si>
  <si>
    <t>52.02 - Business Administration, Management and Operations</t>
  </si>
  <si>
    <t>52.03 - Accounting and Related Services</t>
  </si>
  <si>
    <t>52.06 - Business/Managerial Economics</t>
  </si>
  <si>
    <t>52.14 - Marketing</t>
  </si>
  <si>
    <t>54.01 - History</t>
  </si>
  <si>
    <t>SREB Four Year 2 - Plus ULL Peers</t>
  </si>
  <si>
    <t>Institution</t>
  </si>
  <si>
    <t>Clemson University (Clemson, SC)</t>
  </si>
  <si>
    <t>Colorado State University (Fort Collins, CO)</t>
  </si>
  <si>
    <t>East Carolina University (Greenville, NC)</t>
  </si>
  <si>
    <t>East Tennessee State University (Johnson City, TN)</t>
  </si>
  <si>
    <t>Florida Atlantic University (Boca Raton, FL)</t>
  </si>
  <si>
    <t>Georgia Institute of Technology (Atlanta, GA)</t>
  </si>
  <si>
    <t>Jackson State University (Jackson, MS)</t>
  </si>
  <si>
    <t>Louisiana Tech University (Ruston, LA)</t>
  </si>
  <si>
    <t>Middle Tennessee State University (Murfreesboro, TN)</t>
  </si>
  <si>
    <t>Morgan State University (Baltimore, MD)</t>
  </si>
  <si>
    <t>Portland State University (Portland, OR)</t>
  </si>
  <si>
    <t>Texas State University (San Marcos, TX)</t>
  </si>
  <si>
    <t>Texas Woman's University (Denton, TX)</t>
  </si>
  <si>
    <t>The University of Texas at Arlington (Arlington, TX)</t>
  </si>
  <si>
    <t>University of Alabama at Birmingham (Birmingham, AL)</t>
  </si>
  <si>
    <t>University of Alabama in Huntsville (Huntsville, AL)</t>
  </si>
  <si>
    <t>University of Arkansas at Little Rock (Little Rock, AR)</t>
  </si>
  <si>
    <t>University of Maryland Baltimore County (Baltimore, MD)</t>
  </si>
  <si>
    <t>University of Montana - Missoula (Missoula, MT)</t>
  </si>
  <si>
    <t>University of New Orleans (New Orleans, LA)</t>
  </si>
  <si>
    <t>University of North Carolina at Charlotte (Charlotte, NC)</t>
  </si>
  <si>
    <t>University of North Carolina at Greensboro (Greensboro, NC)</t>
  </si>
  <si>
    <t>University of South Alabama (Mobile, AL)</t>
  </si>
  <si>
    <t>University of Texas at El Paso (El Paso, TX)</t>
  </si>
  <si>
    <t>Wichita State University (Wichita, KS)</t>
  </si>
  <si>
    <t>William &amp; Mary (Williamsburg, VA)</t>
  </si>
  <si>
    <t>Non-library 12-month salaries are multiplied by 75% for comparison. Library salaries are not normalized.</t>
  </si>
  <si>
    <t>Faculty Market Adjustment Estimator</t>
  </si>
  <si>
    <r>
      <t xml:space="preserve">2026 Market Adjustment   </t>
    </r>
    <r>
      <rPr>
        <sz val="18"/>
        <color rgb="FFFFFFFF"/>
        <rFont val="Arial"/>
        <family val="2"/>
      </rPr>
      <t xml:space="preserve"> </t>
    </r>
    <r>
      <rPr>
        <sz val="11"/>
        <color rgb="FFFFFFFF"/>
        <rFont val="Arial"/>
        <family val="2"/>
      </rPr>
      <t>Enter the faculty member's base appointment salary and select the matching rank, CIP group, and appointment length.</t>
    </r>
  </si>
  <si>
    <t>Enter your base appointment salary.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</si>
</sst>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.00"/>
    <numFmt numFmtId="165" formatCode="\$#,##0"/>
  </numFmts>
  <fonts count="19">
    <font>
      <sz val="11"/>
      <name val="Carlito"/>
    </font>
    <font>
      <sz val="11"/>
      <color rgb="FF17243B"/>
      <name val="Arial"/>
    </font>
    <font>
      <b/>
      <sz val="11"/>
      <color rgb="FF17243B"/>
      <name val="Arial"/>
    </font>
    <font>
      <b/>
      <sz val="11"/>
      <color rgb="FFFFFFFF"/>
      <name val="Arial"/>
    </font>
    <font>
      <sz val="12"/>
      <color rgb="FFFFFFFF"/>
      <name val="Arial"/>
    </font>
    <font>
      <b/>
      <sz val="24"/>
      <color rgb="FFFFFFFF"/>
      <name val="Arial"/>
    </font>
    <font>
      <sz val="16"/>
      <color rgb="FFFFFFFF"/>
      <name val="Arial"/>
    </font>
    <font>
      <b/>
      <sz val="15"/>
      <color rgb="FFFFFFFF"/>
      <name val="Arial"/>
    </font>
    <font>
      <i/>
      <sz val="10"/>
      <color rgb="FF17243B"/>
      <name val="Arial"/>
    </font>
    <font>
      <sz val="10"/>
      <color rgb="FF17243B"/>
      <name val="Arial"/>
    </font>
    <font>
      <b/>
      <sz val="32"/>
      <color rgb="FF17633B"/>
      <name val="Arial"/>
    </font>
    <font>
      <b/>
      <sz val="13"/>
      <color rgb="FF17633B"/>
      <name val="Arial"/>
    </font>
    <font>
      <b/>
      <sz val="16"/>
      <color rgb="FF17243B"/>
      <name val="Arial"/>
    </font>
    <font>
      <b/>
      <sz val="14"/>
      <color rgb="FF9E1720"/>
      <name val="Arial"/>
    </font>
    <font>
      <sz val="11"/>
      <color rgb="FFFFFFFF"/>
      <name val="Arial"/>
      <family val="2"/>
    </font>
    <font>
      <sz val="16"/>
      <color rgb="FFFFFFFF"/>
      <name val="Arial"/>
      <family val="2"/>
    </font>
    <font>
      <b/>
      <i/>
      <u/>
      <sz val="10"/>
      <color rgb="FF17243B"/>
      <name val="Arial"/>
      <family val="2"/>
    </font>
    <font>
      <sz val="18"/>
      <color rgb="FFFFFFFF"/>
      <name val="Arial"/>
      <family val="2"/>
    </font>
    <font>
      <i/>
      <sz val="10"/>
      <color rgb="FF17243B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E6F4EC"/>
      </patternFill>
    </fill>
    <fill>
      <patternFill patternType="solid">
        <fgColor rgb="FF17243B"/>
      </patternFill>
    </fill>
    <fill>
      <patternFill patternType="solid">
        <fgColor rgb="FFF1F3F6"/>
      </patternFill>
    </fill>
    <fill>
      <patternFill patternType="solid">
        <fgColor rgb="FFC9232C"/>
      </patternFill>
    </fill>
    <fill>
      <patternFill patternType="solid">
        <fgColor rgb="FFDFE5EB"/>
      </patternFill>
    </fill>
    <fill>
      <patternFill patternType="solid">
        <fgColor rgb="FFFFFFFF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3" fillId="4" borderId="0" xfId="0" applyFont="1" applyFill="1"/>
    <xf numFmtId="0" fontId="1" fillId="0" borderId="0" xfId="0" applyFont="1" applyAlignment="1">
      <alignment vertical="center"/>
    </xf>
    <xf numFmtId="0" fontId="1" fillId="5" borderId="0" xfId="0" applyFont="1" applyFill="1" applyAlignment="1">
      <alignment vertical="center"/>
    </xf>
    <xf numFmtId="0" fontId="4" fillId="4" borderId="0" xfId="0" applyFont="1" applyFill="1" applyAlignment="1">
      <alignment vertical="center" wrapText="1"/>
    </xf>
    <xf numFmtId="0" fontId="5" fillId="4" borderId="0" xfId="0" applyFont="1" applyFill="1" applyAlignment="1">
      <alignment vertical="center" wrapText="1"/>
    </xf>
    <xf numFmtId="0" fontId="6" fillId="4" borderId="0" xfId="0" applyFont="1" applyFill="1" applyAlignment="1">
      <alignment vertical="center" wrapText="1"/>
    </xf>
    <xf numFmtId="0" fontId="7" fillId="6" borderId="0" xfId="0" applyFont="1" applyFill="1" applyAlignment="1">
      <alignment vertical="center" wrapText="1"/>
    </xf>
    <xf numFmtId="0" fontId="2" fillId="5" borderId="0" xfId="0" applyFont="1" applyFill="1" applyAlignment="1">
      <alignment vertical="center" wrapText="1"/>
    </xf>
    <xf numFmtId="0" fontId="8" fillId="5" borderId="0" xfId="0" applyFont="1" applyFill="1" applyAlignment="1">
      <alignment vertical="center" wrapText="1"/>
    </xf>
    <xf numFmtId="0" fontId="9" fillId="5" borderId="0" xfId="0" applyFont="1" applyFill="1" applyAlignment="1">
      <alignment vertical="center" wrapText="1"/>
    </xf>
    <xf numFmtId="164" fontId="10" fillId="3" borderId="0" xfId="0" applyNumberFormat="1" applyFont="1" applyFill="1" applyAlignment="1">
      <alignment vertical="center" wrapText="1"/>
    </xf>
    <xf numFmtId="0" fontId="10" fillId="3" borderId="0" xfId="0" applyFont="1" applyFill="1" applyAlignment="1">
      <alignment vertical="center" wrapText="1"/>
    </xf>
    <xf numFmtId="0" fontId="11" fillId="3" borderId="0" xfId="0" applyFont="1" applyFill="1" applyAlignment="1">
      <alignment vertical="center" wrapText="1"/>
    </xf>
    <xf numFmtId="0" fontId="13" fillId="5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9" fillId="8" borderId="0" xfId="0" applyFont="1" applyFill="1" applyAlignment="1">
      <alignment vertical="center" wrapText="1"/>
    </xf>
    <xf numFmtId="164" fontId="1" fillId="2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9" fontId="1" fillId="0" borderId="2" xfId="0" applyNumberFormat="1" applyFont="1" applyBorder="1" applyAlignment="1">
      <alignment horizontal="center" vertical="center"/>
    </xf>
    <xf numFmtId="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9" fillId="7" borderId="3" xfId="0" applyFont="1" applyFill="1" applyBorder="1" applyAlignment="1">
      <alignment horizontal="center" vertical="center" wrapText="1"/>
    </xf>
    <xf numFmtId="0" fontId="9" fillId="7" borderId="5" xfId="0" applyFont="1" applyFill="1" applyBorder="1" applyAlignment="1">
      <alignment horizontal="center" vertical="center" wrapText="1"/>
    </xf>
    <xf numFmtId="0" fontId="9" fillId="7" borderId="6" xfId="0" applyFont="1" applyFill="1" applyBorder="1" applyAlignment="1">
      <alignment horizontal="center" vertical="center" wrapText="1"/>
    </xf>
    <xf numFmtId="164" fontId="12" fillId="3" borderId="7" xfId="0" applyNumberFormat="1" applyFont="1" applyFill="1" applyBorder="1" applyAlignment="1">
      <alignment horizontal="center" vertical="center" wrapText="1"/>
    </xf>
    <xf numFmtId="0" fontId="12" fillId="3" borderId="0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horizontal="center" vertical="center" wrapText="1"/>
    </xf>
    <xf numFmtId="0" fontId="3" fillId="4" borderId="12" xfId="0" applyFont="1" applyFill="1" applyBorder="1"/>
    <xf numFmtId="0" fontId="1" fillId="0" borderId="12" xfId="0" applyFont="1" applyBorder="1" applyAlignment="1">
      <alignment wrapText="1"/>
    </xf>
    <xf numFmtId="165" fontId="1" fillId="0" borderId="12" xfId="0" applyNumberFormat="1" applyFont="1" applyBorder="1"/>
    <xf numFmtId="0" fontId="15" fillId="4" borderId="0" xfId="0" applyFont="1" applyFill="1" applyAlignment="1">
      <alignment vertical="center" wrapText="1"/>
    </xf>
    <xf numFmtId="0" fontId="16" fillId="5" borderId="0" xfId="0" applyFont="1" applyFill="1" applyAlignment="1">
      <alignment horizontal="center" vertical="center" wrapText="1"/>
    </xf>
    <xf numFmtId="0" fontId="18" fillId="5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9232C"/>
  </sheetPr>
  <dimension ref="A1:N50"/>
  <sheetViews>
    <sheetView showGridLines="0" tabSelected="1" workbookViewId="0">
      <selection activeCell="Q20" sqref="Q20"/>
    </sheetView>
  </sheetViews>
  <sheetFormatPr defaultRowHeight="14.25"/>
  <cols>
    <col min="1" max="1" width="3" customWidth="1"/>
    <col min="2" max="6" width="12" customWidth="1"/>
    <col min="7" max="7" width="3" customWidth="1"/>
    <col min="8" max="13" width="12" customWidth="1"/>
    <col min="14" max="14" width="3" customWidth="1"/>
  </cols>
  <sheetData>
    <row r="1" spans="1:14" ht="24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24" customHeight="1">
      <c r="A2" s="3"/>
      <c r="B2" s="5" t="s">
        <v>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3"/>
    </row>
    <row r="3" spans="1:14" ht="24" customHeight="1">
      <c r="A3" s="3"/>
      <c r="B3" s="6" t="s">
        <v>91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3"/>
    </row>
    <row r="4" spans="1:14" ht="24" customHeight="1">
      <c r="A4" s="3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"/>
    </row>
    <row r="5" spans="1:14" ht="24" customHeight="1">
      <c r="A5" s="3"/>
      <c r="B5" s="37" t="s">
        <v>92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3"/>
    </row>
    <row r="6" spans="1:14" ht="24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4" customHeight="1">
      <c r="A7" s="3"/>
      <c r="B7" s="8" t="s">
        <v>1</v>
      </c>
      <c r="C7" s="8"/>
      <c r="D7" s="8"/>
      <c r="E7" s="8"/>
      <c r="F7" s="8"/>
      <c r="G7" s="3"/>
      <c r="H7" s="8" t="s">
        <v>2</v>
      </c>
      <c r="I7" s="8"/>
      <c r="J7" s="8"/>
      <c r="K7" s="8"/>
      <c r="L7" s="8"/>
      <c r="M7" s="8"/>
      <c r="N7" s="3"/>
    </row>
    <row r="8" spans="1:14" ht="24" customHeight="1">
      <c r="A8" s="3"/>
      <c r="B8" s="9" t="s">
        <v>3</v>
      </c>
      <c r="C8" s="9"/>
      <c r="D8" s="18"/>
      <c r="E8" s="19"/>
      <c r="F8" s="19"/>
      <c r="G8" s="3"/>
      <c r="H8" s="12" t="str">
        <f>IF(OR(H10="Adjustment recommended",H10="At or above target"),K16*C26,"")</f>
        <v/>
      </c>
      <c r="I8" s="13"/>
      <c r="J8" s="13"/>
      <c r="K8" s="13"/>
      <c r="L8" s="13"/>
      <c r="M8" s="13"/>
      <c r="N8" s="3"/>
    </row>
    <row r="9" spans="1:14" ht="24" customHeight="1">
      <c r="A9" s="3"/>
      <c r="B9" s="9"/>
      <c r="C9" s="9"/>
      <c r="D9" s="19"/>
      <c r="E9" s="19"/>
      <c r="F9" s="19"/>
      <c r="G9" s="3"/>
      <c r="H9" s="13"/>
      <c r="I9" s="13"/>
      <c r="J9" s="13"/>
      <c r="K9" s="13"/>
      <c r="L9" s="13"/>
      <c r="M9" s="13"/>
      <c r="N9" s="3"/>
    </row>
    <row r="10" spans="1:14" ht="24" customHeight="1">
      <c r="A10" s="3"/>
      <c r="B10" s="39" t="s">
        <v>93</v>
      </c>
      <c r="C10" s="10"/>
      <c r="D10" s="10"/>
      <c r="E10" s="10"/>
      <c r="F10" s="10"/>
      <c r="G10" s="3"/>
      <c r="H10" s="14" t="str">
        <f>IF(OR(D8="",D11="",D14="",D17=""),"Complete all four inputs",IF(OR(NOT(ISNUMBER(D8)),D8&lt;=0),"Enter a salary greater than zero",IF(AND(D17&lt;&gt;9,D17&lt;&gt;12),"Choose 9 or 12 months",IF(COUNTIF(Medians!$G$2:$G$7,D11)=0,"Select a valid faculty rank",IF(COUNTIF(Medians!$A$2:$A$37,D14)=0,"Select a valid CIP group",IF(H13=0,"No median for this CIP and rank",IF(H13*C25-IF(AND(D17=12,LEFT(D14,5)&lt;&gt;"25.01"),D8*C25,D8)&gt;0,"Adjustment recommended","At or above target")))))))</f>
        <v>Complete all four inputs</v>
      </c>
      <c r="I10" s="14"/>
      <c r="J10" s="14"/>
      <c r="K10" s="14"/>
      <c r="L10" s="14"/>
      <c r="M10" s="14"/>
      <c r="N10" s="3"/>
    </row>
    <row r="11" spans="1:14" ht="24" customHeight="1" thickBot="1">
      <c r="A11" s="3"/>
      <c r="B11" s="9" t="s">
        <v>4</v>
      </c>
      <c r="C11" s="9"/>
      <c r="D11" s="19"/>
      <c r="E11" s="19"/>
      <c r="F11" s="19"/>
      <c r="G11" s="3"/>
      <c r="H11" s="14"/>
      <c r="I11" s="14"/>
      <c r="J11" s="14"/>
      <c r="K11" s="14"/>
      <c r="L11" s="14"/>
      <c r="M11" s="14"/>
      <c r="N11" s="3"/>
    </row>
    <row r="12" spans="1:14" ht="24" customHeight="1">
      <c r="A12" s="3"/>
      <c r="B12" s="9"/>
      <c r="C12" s="9"/>
      <c r="D12" s="19"/>
      <c r="E12" s="19"/>
      <c r="F12" s="19"/>
      <c r="G12" s="3"/>
      <c r="H12" s="25" t="s">
        <v>5</v>
      </c>
      <c r="I12" s="26"/>
      <c r="J12" s="27"/>
      <c r="K12" s="25" t="s">
        <v>6</v>
      </c>
      <c r="L12" s="26"/>
      <c r="M12" s="27"/>
      <c r="N12" s="3"/>
    </row>
    <row r="13" spans="1:14" ht="24" customHeight="1">
      <c r="A13" s="3"/>
      <c r="B13" s="4"/>
      <c r="C13" s="4"/>
      <c r="D13" s="4"/>
      <c r="E13" s="4"/>
      <c r="F13" s="4"/>
      <c r="G13" s="3"/>
      <c r="H13" s="28" t="str">
        <f>IF(OR(D11="",D14=""),"",IFERROR(INDEX(Medians!$B$2:$E$37,MATCH(D14,Medians!$A$2:$A$37,0),MATCH(C27,Medians!$B$1:$E$1,0)),0))</f>
        <v/>
      </c>
      <c r="I13" s="29"/>
      <c r="J13" s="30"/>
      <c r="K13" s="28" t="str">
        <f>IF(OR(H10="Adjustment recommended",H10="At or above target"),H13*C25,"")</f>
        <v/>
      </c>
      <c r="L13" s="29"/>
      <c r="M13" s="30"/>
      <c r="N13" s="3"/>
    </row>
    <row r="14" spans="1:14" ht="24" customHeight="1" thickBot="1">
      <c r="A14" s="3"/>
      <c r="B14" s="9" t="s">
        <v>7</v>
      </c>
      <c r="C14" s="9"/>
      <c r="D14" s="19"/>
      <c r="E14" s="19"/>
      <c r="F14" s="19"/>
      <c r="G14" s="3"/>
      <c r="H14" s="31"/>
      <c r="I14" s="32"/>
      <c r="J14" s="33"/>
      <c r="K14" s="31"/>
      <c r="L14" s="32"/>
      <c r="M14" s="33"/>
      <c r="N14" s="3"/>
    </row>
    <row r="15" spans="1:14" ht="24" customHeight="1">
      <c r="A15" s="3"/>
      <c r="B15" s="9"/>
      <c r="C15" s="9"/>
      <c r="D15" s="19"/>
      <c r="E15" s="19"/>
      <c r="F15" s="19"/>
      <c r="G15" s="3"/>
      <c r="H15" s="25" t="s">
        <v>8</v>
      </c>
      <c r="I15" s="26"/>
      <c r="J15" s="27"/>
      <c r="K15" s="25" t="s">
        <v>9</v>
      </c>
      <c r="L15" s="26"/>
      <c r="M15" s="27"/>
      <c r="N15" s="3"/>
    </row>
    <row r="16" spans="1:14" ht="24" customHeight="1">
      <c r="A16" s="3"/>
      <c r="B16" s="4"/>
      <c r="C16" s="4"/>
      <c r="D16" s="4"/>
      <c r="E16" s="4"/>
      <c r="F16" s="4"/>
      <c r="G16" s="3"/>
      <c r="H16" s="28" t="str">
        <f>IF(OR(H10="Adjustment recommended",H10="At or above target"),IF(AND(D17=12,LEFT(D14,5)&lt;&gt;"25.01"),D8*C25,D8),"")</f>
        <v/>
      </c>
      <c r="I16" s="29"/>
      <c r="J16" s="30"/>
      <c r="K16" s="28" t="str">
        <f>IF(OR(H10="Adjustment recommended",H10="At or above target"),MAX(K13-H16,0),"")</f>
        <v/>
      </c>
      <c r="L16" s="29"/>
      <c r="M16" s="30"/>
      <c r="N16" s="3"/>
    </row>
    <row r="17" spans="1:14" ht="24" customHeight="1" thickBot="1">
      <c r="A17" s="3"/>
      <c r="B17" s="9" t="s">
        <v>10</v>
      </c>
      <c r="C17" s="9"/>
      <c r="D17" s="19"/>
      <c r="E17" s="19"/>
      <c r="F17" s="19"/>
      <c r="G17" s="3"/>
      <c r="H17" s="31"/>
      <c r="I17" s="32"/>
      <c r="J17" s="33"/>
      <c r="K17" s="31"/>
      <c r="L17" s="32"/>
      <c r="M17" s="33"/>
      <c r="N17" s="3"/>
    </row>
    <row r="18" spans="1:14" ht="24" customHeight="1">
      <c r="A18" s="3"/>
      <c r="B18" s="9"/>
      <c r="C18" s="9"/>
      <c r="D18" s="19"/>
      <c r="E18" s="19"/>
      <c r="F18" s="19"/>
      <c r="G18" s="3"/>
      <c r="H18" s="25" t="s">
        <v>11</v>
      </c>
      <c r="I18" s="26"/>
      <c r="J18" s="27"/>
      <c r="K18" s="25" t="s">
        <v>12</v>
      </c>
      <c r="L18" s="26"/>
      <c r="M18" s="27"/>
      <c r="N18" s="3"/>
    </row>
    <row r="19" spans="1:14" ht="24" customHeight="1">
      <c r="A19" s="3"/>
      <c r="B19" s="38" t="s">
        <v>13</v>
      </c>
      <c r="C19" s="38"/>
      <c r="D19" s="38"/>
      <c r="E19" s="38"/>
      <c r="F19" s="38"/>
      <c r="G19" s="3"/>
      <c r="H19" s="28" t="str">
        <f>IF(OR(H10="Adjustment recommended",H10="At or above target"),H8,"")</f>
        <v/>
      </c>
      <c r="I19" s="29"/>
      <c r="J19" s="30"/>
      <c r="K19" s="28" t="str">
        <f>IF(OR(H10="Adjustment recommended",H10="At or above target"),D8+H8,"")</f>
        <v/>
      </c>
      <c r="L19" s="29"/>
      <c r="M19" s="30"/>
      <c r="N19" s="3"/>
    </row>
    <row r="20" spans="1:14" ht="24" customHeight="1" thickBot="1">
      <c r="A20" s="3"/>
      <c r="B20" s="38"/>
      <c r="C20" s="38"/>
      <c r="D20" s="38"/>
      <c r="E20" s="38"/>
      <c r="F20" s="38"/>
      <c r="G20" s="3"/>
      <c r="H20" s="31"/>
      <c r="I20" s="32"/>
      <c r="J20" s="33"/>
      <c r="K20" s="31"/>
      <c r="L20" s="32"/>
      <c r="M20" s="33"/>
      <c r="N20" s="3"/>
    </row>
    <row r="21" spans="1:14" ht="24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 ht="24" customHeight="1">
      <c r="A22" s="3"/>
      <c r="B22" s="15" t="s">
        <v>14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3"/>
    </row>
    <row r="23" spans="1:14" ht="24" customHeight="1">
      <c r="A23" s="3"/>
      <c r="B23" s="16" t="s">
        <v>15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3"/>
    </row>
    <row r="24" spans="1:14" ht="24" customHeight="1" thickBot="1">
      <c r="A24" s="3"/>
      <c r="B24" s="11" t="s">
        <v>90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3"/>
    </row>
    <row r="25" spans="1:14" ht="24" customHeight="1" thickBot="1">
      <c r="A25" s="3"/>
      <c r="B25" s="20" t="s">
        <v>16</v>
      </c>
      <c r="C25" s="22">
        <v>0.75</v>
      </c>
      <c r="D25" s="22"/>
      <c r="E25" s="22"/>
      <c r="F25" s="21"/>
      <c r="G25" s="3"/>
      <c r="H25" s="17"/>
      <c r="I25" s="17"/>
      <c r="J25" s="17"/>
      <c r="K25" s="17"/>
      <c r="L25" s="17"/>
      <c r="M25" s="17"/>
      <c r="N25" s="3"/>
    </row>
    <row r="26" spans="1:14" ht="24" customHeight="1" thickBot="1">
      <c r="A26" s="3"/>
      <c r="B26" s="20" t="s">
        <v>17</v>
      </c>
      <c r="C26" s="22">
        <v>0.6</v>
      </c>
      <c r="D26" s="22"/>
      <c r="E26" s="22"/>
      <c r="F26" s="21"/>
      <c r="G26" s="3"/>
      <c r="H26" s="17"/>
      <c r="I26" s="17"/>
      <c r="J26" s="17"/>
      <c r="K26" s="17"/>
      <c r="L26" s="17"/>
      <c r="M26" s="17"/>
      <c r="N26" s="3"/>
    </row>
    <row r="27" spans="1:14" ht="24" customHeight="1" thickBot="1">
      <c r="A27" s="3"/>
      <c r="B27" s="20" t="s">
        <v>18</v>
      </c>
      <c r="C27" s="23">
        <f>IF(OR(D11="Senior Instructor",D11="Master Instructor"),"Instructor",D11)</f>
        <v>0</v>
      </c>
      <c r="D27" s="23"/>
      <c r="E27" s="23"/>
      <c r="F27" s="24"/>
      <c r="G27" s="3"/>
      <c r="H27" s="17"/>
      <c r="I27" s="17"/>
      <c r="J27" s="17"/>
      <c r="K27" s="17"/>
      <c r="L27" s="17"/>
      <c r="M27" s="17"/>
      <c r="N27" s="3"/>
    </row>
    <row r="28" spans="1:14" ht="24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14" ht="24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14" ht="24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4" ht="24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14" ht="24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14" ht="24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14" ht="24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14" ht="24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1:14" ht="24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1:14" ht="24" customHeight="1">
      <c r="A37" s="1"/>
      <c r="B37" s="1"/>
      <c r="C37" s="1"/>
      <c r="D37" s="1"/>
      <c r="E37" s="1"/>
      <c r="F37" s="1"/>
      <c r="G37" s="1"/>
    </row>
    <row r="38" spans="1:14" ht="24" customHeight="1">
      <c r="A38" s="1"/>
      <c r="B38" s="1"/>
      <c r="C38" s="1"/>
      <c r="D38" s="1"/>
      <c r="E38" s="1"/>
      <c r="F38" s="1"/>
      <c r="G38" s="1"/>
    </row>
    <row r="39" spans="1:14" ht="24" customHeight="1">
      <c r="A39" s="1"/>
      <c r="B39" s="1"/>
      <c r="C39" s="1"/>
      <c r="D39" s="1"/>
      <c r="E39" s="1"/>
      <c r="F39" s="1"/>
      <c r="G39" s="1"/>
    </row>
    <row r="40" spans="1:14" ht="24" customHeight="1">
      <c r="A40" s="1"/>
      <c r="B40" s="1"/>
      <c r="C40" s="1"/>
      <c r="D40" s="1"/>
      <c r="E40" s="1"/>
      <c r="F40" s="1"/>
      <c r="G40" s="1"/>
    </row>
    <row r="41" spans="1:14" ht="24" customHeight="1">
      <c r="A41" s="1"/>
      <c r="B41" s="1"/>
      <c r="C41" s="1"/>
      <c r="D41" s="1"/>
      <c r="E41" s="1"/>
      <c r="F41" s="1"/>
      <c r="G41" s="1"/>
    </row>
    <row r="42" spans="1:14" ht="24" customHeight="1">
      <c r="A42" s="1"/>
      <c r="B42" s="1"/>
      <c r="C42" s="1"/>
      <c r="D42" s="1"/>
      <c r="E42" s="1"/>
      <c r="F42" s="1"/>
      <c r="G42" s="1"/>
    </row>
    <row r="43" spans="1:14" ht="24" customHeight="1">
      <c r="A43" s="1"/>
      <c r="B43" s="1"/>
      <c r="C43" s="1"/>
      <c r="D43" s="1"/>
      <c r="E43" s="1"/>
      <c r="F43" s="1"/>
      <c r="G43" s="1"/>
    </row>
    <row r="44" spans="1:14" ht="24" customHeight="1">
      <c r="A44" s="1"/>
      <c r="B44" s="1"/>
      <c r="C44" s="1"/>
      <c r="D44" s="1"/>
      <c r="E44" s="1"/>
      <c r="F44" s="1"/>
      <c r="G44" s="1"/>
    </row>
    <row r="45" spans="1:14" ht="24" customHeight="1">
      <c r="A45" s="1"/>
      <c r="B45" s="1"/>
      <c r="C45" s="1"/>
      <c r="D45" s="1"/>
      <c r="E45" s="1"/>
      <c r="F45" s="1"/>
      <c r="G45" s="1"/>
    </row>
    <row r="46" spans="1:14" ht="24" customHeight="1">
      <c r="A46" s="1"/>
      <c r="B46" s="1"/>
      <c r="C46" s="1"/>
      <c r="D46" s="1"/>
      <c r="E46" s="1"/>
      <c r="F46" s="1"/>
      <c r="G46" s="1"/>
    </row>
    <row r="47" spans="1:14" ht="24" customHeight="1">
      <c r="A47" s="1"/>
      <c r="B47" s="1"/>
      <c r="C47" s="1"/>
      <c r="D47" s="1"/>
      <c r="E47" s="1"/>
      <c r="F47" s="1"/>
      <c r="G47" s="1"/>
    </row>
    <row r="48" spans="1:14" ht="24" customHeight="1">
      <c r="A48" s="1"/>
      <c r="B48" s="1"/>
      <c r="C48" s="1"/>
      <c r="D48" s="1"/>
      <c r="E48" s="1"/>
      <c r="F48" s="1"/>
      <c r="G48" s="1"/>
    </row>
    <row r="49" spans="1:7" ht="24" customHeight="1">
      <c r="A49" s="1"/>
      <c r="B49" s="1"/>
      <c r="C49" s="1"/>
      <c r="D49" s="1"/>
      <c r="E49" s="1"/>
      <c r="F49" s="1"/>
      <c r="G49" s="1"/>
    </row>
    <row r="50" spans="1:7" ht="24" customHeight="1">
      <c r="A50" s="1"/>
      <c r="B50" s="1"/>
      <c r="C50" s="1"/>
      <c r="D50" s="1"/>
      <c r="E50" s="1"/>
      <c r="F50" s="1"/>
      <c r="G50" s="1"/>
    </row>
  </sheetData>
  <mergeCells count="37">
    <mergeCell ref="C27:F27"/>
    <mergeCell ref="H25:M25"/>
    <mergeCell ref="H26:M27"/>
    <mergeCell ref="C26:F26"/>
    <mergeCell ref="C25:F25"/>
    <mergeCell ref="H19:J20"/>
    <mergeCell ref="K19:M20"/>
    <mergeCell ref="B22:M22"/>
    <mergeCell ref="B23:M23"/>
    <mergeCell ref="B24:M24"/>
    <mergeCell ref="B17:C18"/>
    <mergeCell ref="D17:F18"/>
    <mergeCell ref="B10:F10"/>
    <mergeCell ref="B19:F20"/>
    <mergeCell ref="H8:M9"/>
    <mergeCell ref="H10:M11"/>
    <mergeCell ref="H12:J12"/>
    <mergeCell ref="K12:M12"/>
    <mergeCell ref="H13:J14"/>
    <mergeCell ref="K13:M14"/>
    <mergeCell ref="H15:J15"/>
    <mergeCell ref="K15:M15"/>
    <mergeCell ref="H16:J17"/>
    <mergeCell ref="K16:M17"/>
    <mergeCell ref="H18:J18"/>
    <mergeCell ref="K18:M18"/>
    <mergeCell ref="B8:C9"/>
    <mergeCell ref="D8:F9"/>
    <mergeCell ref="B11:C12"/>
    <mergeCell ref="D11:F12"/>
    <mergeCell ref="B14:C15"/>
    <mergeCell ref="D14:F15"/>
    <mergeCell ref="B2:M2"/>
    <mergeCell ref="B3:M4"/>
    <mergeCell ref="B5:M5"/>
    <mergeCell ref="B7:F7"/>
    <mergeCell ref="H7:M7"/>
  </mergeCells>
  <dataValidations count="3">
    <dataValidation type="list" sqref="D11" xr:uid="{00000000-0002-0000-0000-000000000000}">
      <formula1>"Instructor,Senior Instructor,Master Instructor,Assistant Professor,Associate Professor,Professor"</formula1>
    </dataValidation>
    <dataValidation type="list" sqref="D17" xr:uid="{00000000-0002-0000-0000-000002000000}">
      <formula1>"9,12"</formula1>
    </dataValidation>
    <dataValidation type="decimal" operator="greaterThan" sqref="D8" xr:uid="{00000000-0002-0000-0000-000003000000}">
      <formula1>0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xr:uid="{00000000-0002-0000-0000-000001000000}">
          <x14:formula1>
            <xm:f>Medians!$A$2:$A$37</xm:f>
          </x14:formula1>
          <xm:sqref>D14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0"/>
  <sheetViews>
    <sheetView showGridLines="0" workbookViewId="0">
      <pane ySplit="1" topLeftCell="A2" activePane="bottomLeft" state="frozen"/>
      <selection pane="bottomLeft" activeCell="D9" sqref="D9"/>
    </sheetView>
  </sheetViews>
  <sheetFormatPr defaultRowHeight="14.25"/>
  <cols>
    <col min="1" max="1" width="72" customWidth="1"/>
    <col min="2" max="5" width="23" customWidth="1"/>
    <col min="7" max="7" width="25" customWidth="1"/>
  </cols>
  <sheetData>
    <row r="1" spans="1:7" ht="30" customHeight="1">
      <c r="A1" s="34" t="s">
        <v>7</v>
      </c>
      <c r="B1" s="34" t="s">
        <v>19</v>
      </c>
      <c r="C1" s="34" t="s">
        <v>20</v>
      </c>
      <c r="D1" s="34" t="s">
        <v>21</v>
      </c>
      <c r="E1" s="34" t="s">
        <v>22</v>
      </c>
      <c r="F1" s="1"/>
      <c r="G1" s="1" t="s">
        <v>23</v>
      </c>
    </row>
    <row r="2" spans="1:7" ht="36" customHeight="1">
      <c r="A2" s="35" t="s">
        <v>24</v>
      </c>
      <c r="B2" s="36">
        <v>68158</v>
      </c>
      <c r="C2" s="36">
        <v>77310</v>
      </c>
      <c r="D2" s="36">
        <v>101322</v>
      </c>
      <c r="E2" s="36">
        <v>136792</v>
      </c>
      <c r="F2" s="1"/>
      <c r="G2" s="1" t="s">
        <v>19</v>
      </c>
    </row>
    <row r="3" spans="1:7" ht="36" customHeight="1">
      <c r="A3" s="35" t="s">
        <v>25</v>
      </c>
      <c r="B3" s="36">
        <v>58284</v>
      </c>
      <c r="C3" s="36">
        <v>72827</v>
      </c>
      <c r="D3" s="36">
        <v>80755</v>
      </c>
      <c r="E3" s="36">
        <v>105947</v>
      </c>
      <c r="F3" s="1"/>
      <c r="G3" s="1" t="s">
        <v>26</v>
      </c>
    </row>
    <row r="4" spans="1:7" ht="36" customHeight="1">
      <c r="A4" s="35" t="s">
        <v>27</v>
      </c>
      <c r="B4" s="36">
        <v>78049</v>
      </c>
      <c r="C4" s="36">
        <v>105053</v>
      </c>
      <c r="D4" s="36">
        <v>112623</v>
      </c>
      <c r="E4" s="36">
        <v>171668</v>
      </c>
      <c r="F4" s="1"/>
      <c r="G4" s="1" t="s">
        <v>28</v>
      </c>
    </row>
    <row r="5" spans="1:7" ht="36" customHeight="1">
      <c r="A5" s="35" t="s">
        <v>29</v>
      </c>
      <c r="B5" s="36">
        <v>60728</v>
      </c>
      <c r="C5" s="36">
        <v>76287</v>
      </c>
      <c r="D5" s="36">
        <v>84039</v>
      </c>
      <c r="E5" s="36">
        <v>108637</v>
      </c>
      <c r="F5" s="1"/>
      <c r="G5" s="1" t="s">
        <v>20</v>
      </c>
    </row>
    <row r="6" spans="1:7" ht="36" customHeight="1">
      <c r="A6" s="35" t="s">
        <v>30</v>
      </c>
      <c r="B6" s="36">
        <v>74173</v>
      </c>
      <c r="C6" s="36">
        <v>81120</v>
      </c>
      <c r="D6" s="36">
        <v>90858</v>
      </c>
      <c r="E6" s="36">
        <v>109756</v>
      </c>
      <c r="F6" s="1"/>
      <c r="G6" s="1" t="s">
        <v>21</v>
      </c>
    </row>
    <row r="7" spans="1:7" ht="36" customHeight="1">
      <c r="A7" s="35" t="s">
        <v>31</v>
      </c>
      <c r="B7" s="36">
        <v>67662</v>
      </c>
      <c r="C7" s="36">
        <v>75529</v>
      </c>
      <c r="D7" s="36">
        <v>83217</v>
      </c>
      <c r="E7" s="36">
        <v>104713</v>
      </c>
      <c r="F7" s="1"/>
      <c r="G7" s="1" t="s">
        <v>22</v>
      </c>
    </row>
    <row r="8" spans="1:7" ht="36" customHeight="1">
      <c r="A8" s="35" t="s">
        <v>32</v>
      </c>
      <c r="B8" s="36">
        <v>97661</v>
      </c>
      <c r="C8" s="36">
        <v>91400</v>
      </c>
      <c r="D8" s="36">
        <v>128821</v>
      </c>
      <c r="E8" s="36">
        <v>192810</v>
      </c>
      <c r="F8" s="1"/>
      <c r="G8" s="1"/>
    </row>
    <row r="9" spans="1:7" ht="36" customHeight="1">
      <c r="A9" s="35" t="s">
        <v>33</v>
      </c>
      <c r="B9" s="36">
        <v>91737</v>
      </c>
      <c r="C9" s="36">
        <v>97607</v>
      </c>
      <c r="D9" s="36">
        <v>115934</v>
      </c>
      <c r="E9" s="36">
        <v>162464</v>
      </c>
      <c r="F9" s="1"/>
      <c r="G9" s="1"/>
    </row>
    <row r="10" spans="1:7" ht="36" customHeight="1">
      <c r="A10" s="35" t="s">
        <v>34</v>
      </c>
      <c r="B10" s="36">
        <v>96096</v>
      </c>
      <c r="C10" s="36">
        <v>106982</v>
      </c>
      <c r="D10" s="36">
        <v>127871</v>
      </c>
      <c r="E10" s="36">
        <v>172244</v>
      </c>
      <c r="F10" s="1"/>
      <c r="G10" s="1"/>
    </row>
    <row r="11" spans="1:7" ht="36" customHeight="1">
      <c r="A11" s="35" t="s">
        <v>35</v>
      </c>
      <c r="B11" s="36">
        <v>97465</v>
      </c>
      <c r="C11" s="36">
        <v>105200</v>
      </c>
      <c r="D11" s="36">
        <v>121314</v>
      </c>
      <c r="E11" s="36">
        <v>166754</v>
      </c>
      <c r="F11" s="1"/>
      <c r="G11" s="1"/>
    </row>
    <row r="12" spans="1:7" ht="36" customHeight="1">
      <c r="A12" s="35" t="s">
        <v>36</v>
      </c>
      <c r="B12" s="36">
        <v>97661</v>
      </c>
      <c r="C12" s="36">
        <v>91400</v>
      </c>
      <c r="D12" s="36">
        <v>128821</v>
      </c>
      <c r="E12" s="36">
        <v>192810</v>
      </c>
      <c r="F12" s="1"/>
      <c r="G12" s="1"/>
    </row>
    <row r="13" spans="1:7" ht="36" customHeight="1">
      <c r="A13" s="35" t="s">
        <v>37</v>
      </c>
      <c r="B13" s="36">
        <v>86208</v>
      </c>
      <c r="C13" s="36">
        <v>103394</v>
      </c>
      <c r="D13" s="36">
        <v>115243</v>
      </c>
      <c r="E13" s="36">
        <v>149470</v>
      </c>
      <c r="F13" s="1"/>
      <c r="G13" s="1"/>
    </row>
    <row r="14" spans="1:7" ht="36" customHeight="1">
      <c r="A14" s="35" t="s">
        <v>38</v>
      </c>
      <c r="B14" s="36">
        <v>51011</v>
      </c>
      <c r="C14" s="36">
        <v>71502</v>
      </c>
      <c r="D14" s="36">
        <v>79263</v>
      </c>
      <c r="E14" s="36">
        <v>100470</v>
      </c>
      <c r="F14" s="1"/>
      <c r="G14" s="1"/>
    </row>
    <row r="15" spans="1:7" ht="36" customHeight="1">
      <c r="A15" s="35" t="s">
        <v>39</v>
      </c>
      <c r="B15" s="36">
        <v>56749</v>
      </c>
      <c r="C15" s="36">
        <v>73903</v>
      </c>
      <c r="D15" s="36">
        <v>82644</v>
      </c>
      <c r="E15" s="36">
        <v>103460</v>
      </c>
      <c r="F15" s="1"/>
      <c r="G15" s="1"/>
    </row>
    <row r="16" spans="1:7" ht="36" customHeight="1">
      <c r="A16" s="35" t="s">
        <v>40</v>
      </c>
      <c r="B16" s="36">
        <v>59536</v>
      </c>
      <c r="C16" s="36">
        <v>68739</v>
      </c>
      <c r="D16" s="36">
        <v>72596</v>
      </c>
      <c r="E16" s="36">
        <v>87518</v>
      </c>
      <c r="F16" s="1"/>
      <c r="G16" s="1"/>
    </row>
    <row r="17" spans="1:7" ht="36" customHeight="1">
      <c r="A17" s="35" t="s">
        <v>41</v>
      </c>
      <c r="B17" s="36">
        <v>65000</v>
      </c>
      <c r="C17" s="36">
        <v>85859</v>
      </c>
      <c r="D17" s="36">
        <v>95867</v>
      </c>
      <c r="E17" s="36">
        <v>125973</v>
      </c>
      <c r="F17" s="1"/>
      <c r="G17" s="1"/>
    </row>
    <row r="18" spans="1:7" ht="36" customHeight="1">
      <c r="A18" s="35" t="s">
        <v>42</v>
      </c>
      <c r="B18" s="36">
        <v>58336</v>
      </c>
      <c r="C18" s="36">
        <v>90029</v>
      </c>
      <c r="D18" s="36">
        <v>93164</v>
      </c>
      <c r="E18" s="36">
        <v>115526</v>
      </c>
      <c r="F18" s="1"/>
      <c r="G18" s="1"/>
    </row>
    <row r="19" spans="1:7" ht="36" customHeight="1">
      <c r="A19" s="35" t="s">
        <v>43</v>
      </c>
      <c r="B19" s="36">
        <v>63310</v>
      </c>
      <c r="C19" s="36">
        <v>78199</v>
      </c>
      <c r="D19" s="36">
        <v>87361</v>
      </c>
      <c r="E19" s="36">
        <v>108931</v>
      </c>
      <c r="F19" s="1"/>
      <c r="G19" s="1"/>
    </row>
    <row r="20" spans="1:7" ht="36" customHeight="1">
      <c r="A20" s="35" t="s">
        <v>44</v>
      </c>
      <c r="B20" s="36">
        <v>67364</v>
      </c>
      <c r="C20" s="36">
        <v>84573</v>
      </c>
      <c r="D20" s="36">
        <v>93509</v>
      </c>
      <c r="E20" s="36">
        <v>121695</v>
      </c>
      <c r="F20" s="1"/>
      <c r="G20" s="1"/>
    </row>
    <row r="21" spans="1:7" ht="36" customHeight="1">
      <c r="A21" s="35" t="s">
        <v>45</v>
      </c>
      <c r="B21" s="36">
        <v>65067</v>
      </c>
      <c r="C21" s="36">
        <v>86748</v>
      </c>
      <c r="D21" s="36">
        <v>92663</v>
      </c>
      <c r="E21" s="36">
        <v>126716</v>
      </c>
      <c r="F21" s="1"/>
      <c r="G21" s="1"/>
    </row>
    <row r="22" spans="1:7" ht="36" customHeight="1">
      <c r="A22" s="35" t="s">
        <v>46</v>
      </c>
      <c r="B22" s="36">
        <v>65112</v>
      </c>
      <c r="C22" s="36">
        <v>92153</v>
      </c>
      <c r="D22" s="36">
        <v>94273</v>
      </c>
      <c r="E22" s="36">
        <v>127306</v>
      </c>
      <c r="F22" s="1"/>
      <c r="G22" s="1"/>
    </row>
    <row r="23" spans="1:7" ht="36" customHeight="1">
      <c r="A23" s="35" t="s">
        <v>47</v>
      </c>
      <c r="B23" s="36">
        <v>65200</v>
      </c>
      <c r="C23" s="36">
        <v>81437</v>
      </c>
      <c r="D23" s="36">
        <v>93330</v>
      </c>
      <c r="E23" s="36">
        <v>128635</v>
      </c>
      <c r="F23" s="1"/>
      <c r="G23" s="1"/>
    </row>
    <row r="24" spans="1:7" ht="36" customHeight="1">
      <c r="A24" s="35" t="s">
        <v>48</v>
      </c>
      <c r="B24" s="36">
        <v>55970</v>
      </c>
      <c r="C24" s="36">
        <v>74035</v>
      </c>
      <c r="D24" s="36">
        <v>82595</v>
      </c>
      <c r="E24" s="36">
        <v>117786</v>
      </c>
      <c r="F24" s="1"/>
      <c r="G24" s="1"/>
    </row>
    <row r="25" spans="1:7" ht="36" customHeight="1">
      <c r="A25" s="35" t="s">
        <v>49</v>
      </c>
      <c r="B25" s="36">
        <v>64400</v>
      </c>
      <c r="C25" s="36">
        <v>76649</v>
      </c>
      <c r="D25" s="36">
        <v>86131</v>
      </c>
      <c r="E25" s="36">
        <v>109002</v>
      </c>
      <c r="F25" s="1"/>
      <c r="G25" s="1"/>
    </row>
    <row r="26" spans="1:7" ht="36" customHeight="1">
      <c r="A26" s="35" t="s">
        <v>50</v>
      </c>
      <c r="B26" s="36">
        <v>58010</v>
      </c>
      <c r="C26" s="36">
        <v>76788</v>
      </c>
      <c r="D26" s="36">
        <v>85956</v>
      </c>
      <c r="E26" s="36">
        <v>107648</v>
      </c>
      <c r="F26" s="1"/>
      <c r="G26" s="1"/>
    </row>
    <row r="27" spans="1:7" ht="36" customHeight="1">
      <c r="A27" s="35" t="s">
        <v>51</v>
      </c>
      <c r="B27" s="36">
        <v>58165</v>
      </c>
      <c r="C27" s="36">
        <v>66114</v>
      </c>
      <c r="D27" s="36">
        <v>75912</v>
      </c>
      <c r="E27" s="36">
        <v>96715</v>
      </c>
      <c r="F27" s="1"/>
      <c r="G27" s="1"/>
    </row>
    <row r="28" spans="1:7" ht="36" customHeight="1">
      <c r="A28" s="35" t="s">
        <v>52</v>
      </c>
      <c r="B28" s="36">
        <v>57185</v>
      </c>
      <c r="C28" s="36">
        <v>69619</v>
      </c>
      <c r="D28" s="36">
        <v>80480</v>
      </c>
      <c r="E28" s="36">
        <v>94176</v>
      </c>
      <c r="F28" s="1"/>
      <c r="G28" s="1"/>
    </row>
    <row r="29" spans="1:7" ht="36" customHeight="1">
      <c r="A29" s="35" t="s">
        <v>53</v>
      </c>
      <c r="B29" s="36">
        <v>59731</v>
      </c>
      <c r="C29" s="36">
        <v>66891</v>
      </c>
      <c r="D29" s="36">
        <v>74901</v>
      </c>
      <c r="E29" s="36">
        <v>94687</v>
      </c>
      <c r="F29" s="1"/>
      <c r="G29" s="1"/>
    </row>
    <row r="30" spans="1:7" ht="36" customHeight="1">
      <c r="A30" s="35" t="s">
        <v>54</v>
      </c>
      <c r="B30" s="36"/>
      <c r="C30" s="36">
        <v>78000</v>
      </c>
      <c r="D30" s="36">
        <v>83092</v>
      </c>
      <c r="E30" s="36">
        <v>110650</v>
      </c>
      <c r="F30" s="1"/>
      <c r="G30" s="1"/>
    </row>
    <row r="31" spans="1:7" ht="36" customHeight="1">
      <c r="A31" s="35" t="s">
        <v>55</v>
      </c>
      <c r="B31" s="36">
        <v>84260</v>
      </c>
      <c r="C31" s="36">
        <v>87563</v>
      </c>
      <c r="D31" s="36">
        <v>102989</v>
      </c>
      <c r="E31" s="36">
        <v>127266</v>
      </c>
      <c r="F31" s="1"/>
      <c r="G31" s="1"/>
    </row>
    <row r="32" spans="1:7" ht="36" customHeight="1">
      <c r="A32" s="35" t="s">
        <v>56</v>
      </c>
      <c r="B32" s="36">
        <v>77338</v>
      </c>
      <c r="C32" s="36">
        <v>87483</v>
      </c>
      <c r="D32" s="36">
        <v>98191</v>
      </c>
      <c r="E32" s="36">
        <v>130139</v>
      </c>
      <c r="F32" s="1"/>
      <c r="G32" s="1"/>
    </row>
    <row r="33" spans="1:7" ht="36" customHeight="1">
      <c r="A33" s="35" t="s">
        <v>57</v>
      </c>
      <c r="B33" s="36">
        <v>96982</v>
      </c>
      <c r="C33" s="36">
        <v>134294</v>
      </c>
      <c r="D33" s="36">
        <v>154049</v>
      </c>
      <c r="E33" s="36">
        <v>163287</v>
      </c>
      <c r="F33" s="1"/>
      <c r="G33" s="1"/>
    </row>
    <row r="34" spans="1:7" ht="36" customHeight="1">
      <c r="A34" s="35" t="s">
        <v>58</v>
      </c>
      <c r="B34" s="36">
        <v>96938</v>
      </c>
      <c r="C34" s="36">
        <v>172847</v>
      </c>
      <c r="D34" s="36">
        <v>178424</v>
      </c>
      <c r="E34" s="36">
        <v>181099</v>
      </c>
      <c r="F34" s="1"/>
      <c r="G34" s="1"/>
    </row>
    <row r="35" spans="1:7" ht="36" customHeight="1">
      <c r="A35" s="35" t="s">
        <v>59</v>
      </c>
      <c r="B35" s="36">
        <v>92244</v>
      </c>
      <c r="C35" s="36">
        <v>120499</v>
      </c>
      <c r="D35" s="36">
        <v>117980</v>
      </c>
      <c r="E35" s="36">
        <v>155869</v>
      </c>
      <c r="F35" s="1"/>
      <c r="G35" s="1"/>
    </row>
    <row r="36" spans="1:7" ht="36" customHeight="1">
      <c r="A36" s="35" t="s">
        <v>60</v>
      </c>
      <c r="B36" s="36">
        <v>91329</v>
      </c>
      <c r="C36" s="36">
        <v>133237</v>
      </c>
      <c r="D36" s="36">
        <v>170568</v>
      </c>
      <c r="E36" s="36">
        <v>170984</v>
      </c>
      <c r="F36" s="1"/>
      <c r="G36" s="1"/>
    </row>
    <row r="37" spans="1:7" ht="36" customHeight="1">
      <c r="A37" s="35" t="s">
        <v>61</v>
      </c>
      <c r="B37" s="36">
        <v>59234</v>
      </c>
      <c r="C37" s="36">
        <v>72776</v>
      </c>
      <c r="D37" s="36">
        <v>83481</v>
      </c>
      <c r="E37" s="36">
        <v>109363</v>
      </c>
      <c r="F37" s="1"/>
      <c r="G37" s="1"/>
    </row>
    <row r="38" spans="1:7" ht="24" customHeight="1">
      <c r="A38" s="1"/>
      <c r="B38" s="1"/>
      <c r="C38" s="1"/>
      <c r="D38" s="1"/>
      <c r="E38" s="1"/>
      <c r="F38" s="1"/>
      <c r="G38" s="1"/>
    </row>
    <row r="39" spans="1:7" ht="24" customHeight="1">
      <c r="A39" s="1"/>
      <c r="B39" s="1"/>
      <c r="C39" s="1"/>
      <c r="D39" s="1"/>
      <c r="E39" s="1"/>
      <c r="F39" s="1"/>
      <c r="G39" s="1"/>
    </row>
    <row r="40" spans="1:7" ht="24" customHeight="1">
      <c r="A40" s="1"/>
      <c r="B40" s="1"/>
      <c r="C40" s="1"/>
      <c r="D40" s="1"/>
      <c r="E40" s="1"/>
      <c r="F40" s="1"/>
      <c r="G40" s="1"/>
    </row>
    <row r="41" spans="1:7" ht="24" customHeight="1">
      <c r="A41" s="1"/>
      <c r="B41" s="1"/>
      <c r="C41" s="1"/>
      <c r="D41" s="1"/>
      <c r="E41" s="1"/>
      <c r="F41" s="1"/>
      <c r="G41" s="1"/>
    </row>
    <row r="42" spans="1:7" ht="24" customHeight="1">
      <c r="A42" s="1"/>
      <c r="B42" s="1"/>
      <c r="C42" s="1"/>
      <c r="D42" s="1"/>
      <c r="E42" s="1"/>
      <c r="F42" s="1"/>
      <c r="G42" s="1"/>
    </row>
    <row r="43" spans="1:7" ht="24" customHeight="1">
      <c r="A43" s="1"/>
      <c r="B43" s="1"/>
      <c r="C43" s="1"/>
      <c r="D43" s="1"/>
      <c r="E43" s="1"/>
      <c r="F43" s="1"/>
      <c r="G43" s="1"/>
    </row>
    <row r="44" spans="1:7" ht="24" customHeight="1">
      <c r="A44" s="1"/>
      <c r="B44" s="1"/>
      <c r="C44" s="1"/>
      <c r="D44" s="1"/>
      <c r="E44" s="1"/>
      <c r="F44" s="1"/>
      <c r="G44" s="1"/>
    </row>
    <row r="45" spans="1:7" ht="24" customHeight="1">
      <c r="A45" s="1"/>
      <c r="B45" s="1"/>
      <c r="C45" s="1"/>
      <c r="D45" s="1"/>
      <c r="E45" s="1"/>
      <c r="F45" s="1"/>
      <c r="G45" s="1"/>
    </row>
    <row r="46" spans="1:7" ht="24" customHeight="1">
      <c r="A46" s="1"/>
      <c r="B46" s="1"/>
      <c r="C46" s="1"/>
      <c r="D46" s="1"/>
      <c r="E46" s="1"/>
      <c r="F46" s="1"/>
      <c r="G46" s="1"/>
    </row>
    <row r="47" spans="1:7" ht="24" customHeight="1"/>
    <row r="48" spans="1:7" ht="24" customHeight="1"/>
    <row r="49" ht="24" customHeight="1"/>
    <row r="50" ht="24" customHeight="1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0"/>
  <sheetViews>
    <sheetView showGridLines="0" workbookViewId="0">
      <pane ySplit="5" topLeftCell="A6" activePane="bottomLeft" state="frozen"/>
      <selection pane="bottomLeft" activeCell="C11" sqref="C11"/>
    </sheetView>
  </sheetViews>
  <sheetFormatPr defaultRowHeight="14.25"/>
  <cols>
    <col min="1" max="1" width="90" customWidth="1"/>
  </cols>
  <sheetData>
    <row r="1" spans="1:7" ht="24" customHeight="1">
      <c r="A1" s="1"/>
      <c r="B1" s="1"/>
      <c r="C1" s="1"/>
      <c r="D1" s="1"/>
      <c r="E1" s="1"/>
      <c r="F1" s="1"/>
      <c r="G1" s="1"/>
    </row>
    <row r="2" spans="1:7" ht="24" customHeight="1">
      <c r="A2" s="1" t="s">
        <v>62</v>
      </c>
      <c r="B2" s="1"/>
      <c r="C2" s="1"/>
      <c r="D2" s="1"/>
      <c r="E2" s="1"/>
      <c r="F2" s="1"/>
      <c r="G2" s="1"/>
    </row>
    <row r="3" spans="1:7" ht="24" customHeight="1">
      <c r="A3" s="1"/>
      <c r="B3" s="1"/>
      <c r="C3" s="1"/>
      <c r="D3" s="1"/>
      <c r="E3" s="1"/>
      <c r="F3" s="1"/>
      <c r="G3" s="1"/>
    </row>
    <row r="4" spans="1:7" ht="24" customHeight="1">
      <c r="A4" s="1"/>
      <c r="B4" s="1"/>
      <c r="C4" s="1"/>
      <c r="D4" s="1"/>
      <c r="E4" s="1"/>
      <c r="F4" s="1"/>
      <c r="G4" s="1"/>
    </row>
    <row r="5" spans="1:7" ht="30" customHeight="1">
      <c r="A5" s="2" t="s">
        <v>63</v>
      </c>
      <c r="B5" s="1"/>
      <c r="C5" s="1"/>
      <c r="D5" s="1"/>
      <c r="E5" s="1"/>
      <c r="F5" s="1"/>
      <c r="G5" s="1"/>
    </row>
    <row r="6" spans="1:7" ht="24" customHeight="1">
      <c r="A6" s="1" t="s">
        <v>64</v>
      </c>
      <c r="B6" s="1"/>
      <c r="C6" s="1"/>
      <c r="D6" s="1"/>
      <c r="E6" s="1"/>
      <c r="F6" s="1"/>
      <c r="G6" s="1"/>
    </row>
    <row r="7" spans="1:7" ht="24" customHeight="1">
      <c r="A7" s="1" t="s">
        <v>65</v>
      </c>
      <c r="B7" s="1"/>
      <c r="C7" s="1"/>
      <c r="D7" s="1"/>
      <c r="E7" s="1"/>
      <c r="F7" s="1"/>
      <c r="G7" s="1"/>
    </row>
    <row r="8" spans="1:7" ht="24" customHeight="1">
      <c r="A8" s="1" t="s">
        <v>66</v>
      </c>
      <c r="B8" s="1"/>
      <c r="C8" s="1"/>
      <c r="D8" s="1"/>
      <c r="E8" s="1"/>
      <c r="F8" s="1"/>
      <c r="G8" s="1"/>
    </row>
    <row r="9" spans="1:7" ht="24" customHeight="1">
      <c r="A9" s="1" t="s">
        <v>67</v>
      </c>
      <c r="B9" s="1"/>
      <c r="C9" s="1"/>
      <c r="D9" s="1"/>
      <c r="E9" s="1"/>
      <c r="F9" s="1"/>
      <c r="G9" s="1"/>
    </row>
    <row r="10" spans="1:7" ht="24" customHeight="1">
      <c r="A10" s="1" t="s">
        <v>68</v>
      </c>
      <c r="B10" s="1"/>
      <c r="C10" s="1"/>
      <c r="D10" s="1"/>
      <c r="E10" s="1"/>
      <c r="F10" s="1"/>
      <c r="G10" s="1"/>
    </row>
    <row r="11" spans="1:7" ht="24" customHeight="1">
      <c r="A11" s="1" t="s">
        <v>69</v>
      </c>
      <c r="B11" s="1"/>
      <c r="C11" s="1"/>
      <c r="D11" s="1"/>
      <c r="E11" s="1"/>
      <c r="F11" s="1"/>
      <c r="G11" s="1"/>
    </row>
    <row r="12" spans="1:7" ht="24" customHeight="1">
      <c r="A12" s="1" t="s">
        <v>70</v>
      </c>
      <c r="B12" s="1"/>
      <c r="C12" s="1"/>
      <c r="D12" s="1"/>
      <c r="E12" s="1"/>
      <c r="F12" s="1"/>
      <c r="G12" s="1"/>
    </row>
    <row r="13" spans="1:7" ht="24" customHeight="1">
      <c r="A13" s="1" t="s">
        <v>71</v>
      </c>
      <c r="B13" s="1"/>
      <c r="C13" s="1"/>
      <c r="D13" s="1"/>
      <c r="E13" s="1"/>
      <c r="F13" s="1"/>
      <c r="G13" s="1"/>
    </row>
    <row r="14" spans="1:7" ht="24" customHeight="1">
      <c r="A14" s="1" t="s">
        <v>72</v>
      </c>
      <c r="B14" s="1"/>
      <c r="C14" s="1"/>
      <c r="D14" s="1"/>
      <c r="E14" s="1"/>
      <c r="F14" s="1"/>
      <c r="G14" s="1"/>
    </row>
    <row r="15" spans="1:7" ht="24" customHeight="1">
      <c r="A15" s="1" t="s">
        <v>73</v>
      </c>
      <c r="B15" s="1"/>
      <c r="C15" s="1"/>
      <c r="D15" s="1"/>
      <c r="E15" s="1"/>
      <c r="F15" s="1"/>
      <c r="G15" s="1"/>
    </row>
    <row r="16" spans="1:7" ht="24" customHeight="1">
      <c r="A16" s="1" t="s">
        <v>74</v>
      </c>
      <c r="B16" s="1"/>
      <c r="C16" s="1"/>
      <c r="D16" s="1"/>
      <c r="E16" s="1"/>
      <c r="F16" s="1"/>
      <c r="G16" s="1"/>
    </row>
    <row r="17" spans="1:7" ht="24" customHeight="1">
      <c r="A17" s="1" t="s">
        <v>75</v>
      </c>
      <c r="B17" s="1"/>
      <c r="C17" s="1"/>
      <c r="D17" s="1"/>
      <c r="E17" s="1"/>
      <c r="F17" s="1"/>
      <c r="G17" s="1"/>
    </row>
    <row r="18" spans="1:7" ht="24" customHeight="1">
      <c r="A18" s="1" t="s">
        <v>76</v>
      </c>
      <c r="B18" s="1"/>
      <c r="C18" s="1"/>
      <c r="D18" s="1"/>
      <c r="E18" s="1"/>
      <c r="F18" s="1"/>
      <c r="G18" s="1"/>
    </row>
    <row r="19" spans="1:7" ht="24" customHeight="1">
      <c r="A19" s="1" t="s">
        <v>77</v>
      </c>
      <c r="B19" s="1"/>
      <c r="C19" s="1"/>
      <c r="D19" s="1"/>
      <c r="E19" s="1"/>
      <c r="F19" s="1"/>
      <c r="G19" s="1"/>
    </row>
    <row r="20" spans="1:7" ht="24" customHeight="1">
      <c r="A20" s="1" t="s">
        <v>78</v>
      </c>
      <c r="B20" s="1"/>
      <c r="C20" s="1"/>
      <c r="D20" s="1"/>
      <c r="E20" s="1"/>
      <c r="F20" s="1"/>
      <c r="G20" s="1"/>
    </row>
    <row r="21" spans="1:7" ht="24" customHeight="1">
      <c r="A21" s="1" t="s">
        <v>79</v>
      </c>
      <c r="B21" s="1"/>
      <c r="C21" s="1"/>
      <c r="D21" s="1"/>
      <c r="E21" s="1"/>
      <c r="F21" s="1"/>
      <c r="G21" s="1"/>
    </row>
    <row r="22" spans="1:7" ht="24" customHeight="1">
      <c r="A22" s="1" t="s">
        <v>80</v>
      </c>
      <c r="B22" s="1"/>
      <c r="C22" s="1"/>
      <c r="D22" s="1"/>
      <c r="E22" s="1"/>
      <c r="F22" s="1"/>
      <c r="G22" s="1"/>
    </row>
    <row r="23" spans="1:7" ht="24" customHeight="1">
      <c r="A23" s="1" t="s">
        <v>81</v>
      </c>
      <c r="B23" s="1"/>
      <c r="C23" s="1"/>
      <c r="D23" s="1"/>
      <c r="E23" s="1"/>
      <c r="F23" s="1"/>
      <c r="G23" s="1"/>
    </row>
    <row r="24" spans="1:7" ht="24" customHeight="1">
      <c r="A24" s="1" t="s">
        <v>82</v>
      </c>
      <c r="B24" s="1"/>
      <c r="C24" s="1"/>
      <c r="D24" s="1"/>
      <c r="E24" s="1"/>
      <c r="F24" s="1"/>
      <c r="G24" s="1"/>
    </row>
    <row r="25" spans="1:7" ht="24" customHeight="1">
      <c r="A25" s="1" t="s">
        <v>83</v>
      </c>
      <c r="B25" s="1"/>
      <c r="C25" s="1"/>
      <c r="D25" s="1"/>
      <c r="E25" s="1"/>
      <c r="F25" s="1"/>
      <c r="G25" s="1"/>
    </row>
    <row r="26" spans="1:7" ht="24" customHeight="1">
      <c r="A26" s="1" t="s">
        <v>84</v>
      </c>
      <c r="B26" s="1"/>
      <c r="C26" s="1"/>
      <c r="D26" s="1"/>
      <c r="E26" s="1"/>
      <c r="F26" s="1"/>
      <c r="G26" s="1"/>
    </row>
    <row r="27" spans="1:7" ht="24" customHeight="1">
      <c r="A27" s="1" t="s">
        <v>85</v>
      </c>
      <c r="B27" s="1"/>
      <c r="C27" s="1"/>
      <c r="D27" s="1"/>
      <c r="E27" s="1"/>
      <c r="F27" s="1"/>
      <c r="G27" s="1"/>
    </row>
    <row r="28" spans="1:7" ht="24" customHeight="1">
      <c r="A28" s="1" t="s">
        <v>86</v>
      </c>
      <c r="B28" s="1"/>
      <c r="C28" s="1"/>
      <c r="D28" s="1"/>
      <c r="E28" s="1"/>
      <c r="F28" s="1"/>
      <c r="G28" s="1"/>
    </row>
    <row r="29" spans="1:7" ht="24" customHeight="1">
      <c r="A29" s="1" t="s">
        <v>87</v>
      </c>
      <c r="B29" s="1"/>
      <c r="C29" s="1"/>
      <c r="D29" s="1"/>
      <c r="E29" s="1"/>
      <c r="F29" s="1"/>
      <c r="G29" s="1"/>
    </row>
    <row r="30" spans="1:7" ht="24" customHeight="1">
      <c r="A30" s="1" t="s">
        <v>88</v>
      </c>
      <c r="B30" s="1"/>
      <c r="C30" s="1"/>
      <c r="D30" s="1"/>
      <c r="E30" s="1"/>
      <c r="F30" s="1"/>
      <c r="G30" s="1"/>
    </row>
    <row r="31" spans="1:7" ht="24" customHeight="1">
      <c r="A31" s="1" t="s">
        <v>89</v>
      </c>
      <c r="B31" s="1"/>
      <c r="C31" s="1"/>
      <c r="D31" s="1"/>
      <c r="E31" s="1"/>
      <c r="F31" s="1"/>
      <c r="G31" s="1"/>
    </row>
    <row r="32" spans="1:7" ht="24" customHeight="1">
      <c r="A32" s="1"/>
      <c r="B32" s="1"/>
      <c r="C32" s="1"/>
      <c r="D32" s="1"/>
      <c r="E32" s="1"/>
      <c r="F32" s="1"/>
      <c r="G32" s="1"/>
    </row>
    <row r="33" spans="1:7" ht="24" customHeight="1">
      <c r="A33" s="1"/>
      <c r="B33" s="1"/>
      <c r="C33" s="1"/>
      <c r="D33" s="1"/>
      <c r="E33" s="1"/>
      <c r="F33" s="1"/>
      <c r="G33" s="1"/>
    </row>
    <row r="34" spans="1:7" ht="24" customHeight="1">
      <c r="A34" s="1"/>
      <c r="B34" s="1"/>
      <c r="C34" s="1"/>
      <c r="D34" s="1"/>
      <c r="E34" s="1"/>
      <c r="F34" s="1"/>
      <c r="G34" s="1"/>
    </row>
    <row r="35" spans="1:7" ht="24" customHeight="1">
      <c r="A35" s="1"/>
      <c r="B35" s="1"/>
      <c r="C35" s="1"/>
      <c r="D35" s="1"/>
      <c r="E35" s="1"/>
      <c r="F35" s="1"/>
      <c r="G35" s="1"/>
    </row>
    <row r="36" spans="1:7" ht="24" customHeight="1">
      <c r="A36" s="1"/>
      <c r="B36" s="1"/>
      <c r="C36" s="1"/>
      <c r="D36" s="1"/>
      <c r="E36" s="1"/>
      <c r="F36" s="1"/>
      <c r="G36" s="1"/>
    </row>
    <row r="37" spans="1:7" ht="24" customHeight="1">
      <c r="A37" s="1"/>
      <c r="B37" s="1"/>
      <c r="C37" s="1"/>
      <c r="D37" s="1"/>
      <c r="E37" s="1"/>
      <c r="F37" s="1"/>
      <c r="G37" s="1"/>
    </row>
    <row r="38" spans="1:7" ht="24" customHeight="1">
      <c r="A38" s="1"/>
      <c r="B38" s="1"/>
      <c r="C38" s="1"/>
      <c r="D38" s="1"/>
      <c r="E38" s="1"/>
      <c r="F38" s="1"/>
      <c r="G38" s="1"/>
    </row>
    <row r="39" spans="1:7" ht="24" customHeight="1">
      <c r="A39" s="1"/>
      <c r="B39" s="1"/>
      <c r="C39" s="1"/>
      <c r="D39" s="1"/>
      <c r="E39" s="1"/>
      <c r="F39" s="1"/>
      <c r="G39" s="1"/>
    </row>
    <row r="40" spans="1:7" ht="24" customHeight="1">
      <c r="A40" s="1"/>
      <c r="B40" s="1"/>
      <c r="C40" s="1"/>
      <c r="D40" s="1"/>
      <c r="E40" s="1"/>
      <c r="F40" s="1"/>
      <c r="G40" s="1"/>
    </row>
    <row r="41" spans="1:7" ht="24" customHeight="1">
      <c r="A41" s="1"/>
      <c r="B41" s="1"/>
      <c r="C41" s="1"/>
      <c r="D41" s="1"/>
      <c r="E41" s="1"/>
      <c r="F41" s="1"/>
      <c r="G41" s="1"/>
    </row>
    <row r="42" spans="1:7" ht="24" customHeight="1">
      <c r="A42" s="1"/>
      <c r="B42" s="1"/>
      <c r="C42" s="1"/>
      <c r="D42" s="1"/>
      <c r="E42" s="1"/>
      <c r="F42" s="1"/>
      <c r="G42" s="1"/>
    </row>
    <row r="43" spans="1:7" ht="24" customHeight="1">
      <c r="A43" s="1"/>
      <c r="B43" s="1"/>
      <c r="C43" s="1"/>
      <c r="D43" s="1"/>
      <c r="E43" s="1"/>
      <c r="F43" s="1"/>
      <c r="G43" s="1"/>
    </row>
    <row r="44" spans="1:7" ht="24" customHeight="1">
      <c r="A44" s="1"/>
      <c r="B44" s="1"/>
      <c r="C44" s="1"/>
      <c r="D44" s="1"/>
      <c r="E44" s="1"/>
      <c r="F44" s="1"/>
      <c r="G44" s="1"/>
    </row>
    <row r="45" spans="1:7" ht="24" customHeight="1">
      <c r="A45" s="1"/>
      <c r="B45" s="1"/>
      <c r="C45" s="1"/>
      <c r="D45" s="1"/>
      <c r="E45" s="1"/>
      <c r="F45" s="1"/>
      <c r="G45" s="1"/>
    </row>
    <row r="46" spans="1:7" ht="24" customHeight="1">
      <c r="A46" s="1"/>
      <c r="B46" s="1"/>
      <c r="C46" s="1"/>
      <c r="D46" s="1"/>
      <c r="E46" s="1"/>
      <c r="F46" s="1"/>
      <c r="G46" s="1"/>
    </row>
    <row r="47" spans="1:7" ht="24" customHeight="1">
      <c r="A47" s="1"/>
      <c r="B47" s="1"/>
      <c r="C47" s="1"/>
      <c r="D47" s="1"/>
      <c r="E47" s="1"/>
      <c r="F47" s="1"/>
      <c r="G47" s="1"/>
    </row>
    <row r="48" spans="1:7" ht="24" customHeight="1">
      <c r="A48" s="1"/>
      <c r="B48" s="1"/>
      <c r="C48" s="1"/>
      <c r="D48" s="1"/>
      <c r="E48" s="1"/>
      <c r="F48" s="1"/>
      <c r="G48" s="1"/>
    </row>
    <row r="49" spans="1:7" ht="24" customHeight="1">
      <c r="A49" s="1"/>
      <c r="B49" s="1"/>
      <c r="C49" s="1"/>
      <c r="D49" s="1"/>
      <c r="E49" s="1"/>
      <c r="F49" s="1"/>
      <c r="G49" s="1"/>
    </row>
    <row r="50" spans="1:7" ht="24" customHeight="1">
      <c r="A50" s="1"/>
      <c r="B50" s="1"/>
      <c r="C50" s="1"/>
      <c r="D50" s="1"/>
      <c r="E50" s="1"/>
      <c r="F50" s="1"/>
      <c r="G5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Estimator</vt:lpstr>
      <vt:lpstr>Medians</vt:lpstr>
      <vt:lpstr>Peers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Travis Carmouche</cp:lastModifiedBy>
  <dcterms:modified xsi:type="dcterms:W3CDTF">2026-10-19T19:21:53Z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38202f9-8d41-4950-b014-f183e397b746_Enabled">
    <vt:lpwstr>true</vt:lpwstr>
  </property>
  <property fmtid="{D5CDD505-2E9C-101B-9397-08002B2CF9AE}" pid="3" name="MSIP_Label_638202f9-8d41-4950-b014-f183e397b746_SetDate">
    <vt:lpwstr>2026-10-19T19:04:26Z</vt:lpwstr>
  </property>
  <property fmtid="{D5CDD505-2E9C-101B-9397-08002B2CF9AE}" pid="4" name="MSIP_Label_638202f9-8d41-4950-b014-f183e397b746_Method">
    <vt:lpwstr>Standard</vt:lpwstr>
  </property>
  <property fmtid="{D5CDD505-2E9C-101B-9397-08002B2CF9AE}" pid="5" name="MSIP_Label_638202f9-8d41-4950-b014-f183e397b746_Name">
    <vt:lpwstr>defa4170-0d19-0005-0004-bc88714345d2</vt:lpwstr>
  </property>
  <property fmtid="{D5CDD505-2E9C-101B-9397-08002B2CF9AE}" pid="6" name="MSIP_Label_638202f9-8d41-4950-b014-f183e397b746_SiteId">
    <vt:lpwstr>13b3b0ce-cd75-49a4-bfea-0a03b01ff1ab</vt:lpwstr>
  </property>
  <property fmtid="{D5CDD505-2E9C-101B-9397-08002B2CF9AE}" pid="7" name="MSIP_Label_638202f9-8d41-4950-b014-f183e397b746_ActionId">
    <vt:lpwstr>0ff58292-805f-424d-8c3c-4c95f43f92be</vt:lpwstr>
  </property>
  <property fmtid="{D5CDD505-2E9C-101B-9397-08002B2CF9AE}" pid="8" name="MSIP_Label_638202f9-8d41-4950-b014-f183e397b746_ContentBits">
    <vt:lpwstr>0</vt:lpwstr>
  </property>
  <property fmtid="{D5CDD505-2E9C-101B-9397-08002B2CF9AE}" pid="9" name="MSIP_Label_638202f9-8d41-4950-b014-f183e397b746_Tag">
    <vt:lpwstr>10, 3, 0, 1</vt:lpwstr>
  </property>
</Properties>
</file>